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amweaver Site Info\KnownHost NMRA Site\public_html\fvd2016\imagesfvd2016\clinicdata\"/>
    </mc:Choice>
  </mc:AlternateContent>
  <xr:revisionPtr revIDLastSave="0" documentId="8_{E8F4669D-BD14-4FFB-8929-9F9F4C2092C2}" xr6:coauthVersionLast="47" xr6:coauthVersionMax="47" xr10:uidLastSave="{00000000-0000-0000-0000-000000000000}"/>
  <bookViews>
    <workbookView xWindow="4188" yWindow="4188" windowWidth="23040" windowHeight="12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8" i="1"/>
  <c r="C8" i="1"/>
  <c r="D8" i="1"/>
  <c r="F8" i="1"/>
  <c r="G8" i="1"/>
  <c r="H8" i="1"/>
  <c r="C9" i="1"/>
  <c r="D9" i="1"/>
  <c r="E9" i="1"/>
  <c r="G9" i="1"/>
  <c r="H9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C13" i="1"/>
  <c r="D13" i="1"/>
  <c r="E13" i="1"/>
  <c r="F13" i="1"/>
  <c r="G13" i="1"/>
  <c r="H13" i="1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C18" i="1"/>
  <c r="D18" i="1"/>
  <c r="E18" i="1"/>
  <c r="F18" i="1"/>
  <c r="G18" i="1"/>
  <c r="H18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C7" i="1"/>
  <c r="D7" i="1"/>
  <c r="E7" i="1"/>
  <c r="F7" i="1"/>
  <c r="G7" i="1"/>
  <c r="H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7" i="1"/>
  <c r="M16" i="1" l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<sst xmlns="http://schemas.openxmlformats.org/spreadsheetml/2006/main" count="39" uniqueCount="39">
  <si>
    <t xml:space="preserve">LED forward voltage drop = </t>
  </si>
  <si>
    <t>volts</t>
  </si>
  <si>
    <t>LED Current in milliamps</t>
  </si>
  <si>
    <t>Color</t>
  </si>
  <si>
    <t>Infrared</t>
  </si>
  <si>
    <t>Red</t>
  </si>
  <si>
    <t>Orange</t>
  </si>
  <si>
    <t>Yellow</t>
  </si>
  <si>
    <t>Green</t>
  </si>
  <si>
    <t>Blue</t>
  </si>
  <si>
    <t>Violet</t>
  </si>
  <si>
    <t>Purple</t>
  </si>
  <si>
    <t>Ultraviolet</t>
  </si>
  <si>
    <t>Pink</t>
  </si>
  <si>
    <t>White</t>
  </si>
  <si>
    <t>Vf - Min</t>
  </si>
  <si>
    <t>Vf - Max</t>
  </si>
  <si>
    <t>Vf - Avg</t>
  </si>
  <si>
    <t>LED Dropping resistor calculator</t>
  </si>
  <si>
    <t>for various LED colors</t>
  </si>
  <si>
    <t>Series resistor values given LED forward voltage drop as entered in the brown box below.</t>
  </si>
  <si>
    <t>DC Supply</t>
  </si>
  <si>
    <t>Voltage</t>
  </si>
  <si>
    <t>Voltages vary by specific LED. These values</t>
  </si>
  <si>
    <t>are from Wikipedia and my own tests. Best to</t>
  </si>
  <si>
    <t>try a value, measure Vf and then recalculate to</t>
  </si>
  <si>
    <t>get the correct value. This is important if you</t>
  </si>
  <si>
    <t>are targeting currents near the 20ma limit value.</t>
  </si>
  <si>
    <t>Note: Use the next largest standard resistor value from the calculated chart value.</t>
  </si>
  <si>
    <t>It is not necessary to be 100% accurate unless you are targeting currents near the 20ma range.</t>
  </si>
  <si>
    <t>1/8 watt</t>
  </si>
  <si>
    <t>1/4 watt</t>
  </si>
  <si>
    <t>1/2 watt</t>
  </si>
  <si>
    <t>Cell color shows minimum resistor wattage required  &gt;&gt;</t>
  </si>
  <si>
    <t>Ranges of Forward voltage drops</t>
  </si>
  <si>
    <t xml:space="preserve">Note that most common LEDs have a maximum </t>
  </si>
  <si>
    <t>forward current of 20ma. Some of the micro surface</t>
  </si>
  <si>
    <t>mount LEDs have a continuous rating of 5 ma.</t>
  </si>
  <si>
    <t>Consult a spec sheet for exact operating limits.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</si>
</sst>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63377788628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1" fillId="1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4" borderId="9" xfId="0" applyFill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164" fontId="2" fillId="5" borderId="0" xfId="0" applyNumberFormat="1" applyFont="1" applyFill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164" fontId="2" fillId="3" borderId="0" xfId="0" applyNumberFormat="1" applyFont="1" applyFill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vertical="center"/>
    </xf>
    <xf numFmtId="164" fontId="2" fillId="6" borderId="0" xfId="0" applyNumberFormat="1" applyFont="1" applyFill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164" fontId="1" fillId="7" borderId="0" xfId="0" applyNumberFormat="1" applyFont="1" applyFill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164" fontId="1" fillId="9" borderId="0" xfId="0" applyNumberFormat="1" applyFont="1" applyFill="1" applyAlignment="1">
      <alignment horizontal="center" vertical="center"/>
    </xf>
    <xf numFmtId="164" fontId="1" fillId="9" borderId="10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vertical="center"/>
    </xf>
    <xf numFmtId="164" fontId="1" fillId="8" borderId="0" xfId="0" applyNumberFormat="1" applyFont="1" applyFill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vertical="center"/>
    </xf>
    <xf numFmtId="164" fontId="1" fillId="10" borderId="0" xfId="0" applyNumberFormat="1" applyFont="1" applyFill="1" applyAlignment="1">
      <alignment horizontal="center" vertical="center"/>
    </xf>
    <xf numFmtId="164" fontId="1" fillId="10" borderId="10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vertical="center"/>
    </xf>
    <xf numFmtId="164" fontId="2" fillId="11" borderId="0" xfId="0" applyNumberFormat="1" applyFont="1" applyFill="1" applyAlignment="1">
      <alignment horizontal="center" vertical="center"/>
    </xf>
    <xf numFmtId="164" fontId="2" fillId="11" borderId="1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13" borderId="14" xfId="0" applyFill="1" applyBorder="1"/>
    <xf numFmtId="0" fontId="0" fillId="2" borderId="14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4">
    <dxf>
      <font>
        <color auto="1"/>
      </font>
      <fill>
        <patternFill>
          <bgColor theme="0"/>
        </patternFill>
      </fill>
    </dxf>
    <dxf>
      <font>
        <color theme="1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workbookViewId="0">
      <selection activeCell="R6" sqref="R6"/>
    </sheetView>
  </sheetViews>
  <sheetFormatPr defaultRowHeight="13.2" x14ac:dyDescent="0.25"/>
  <cols>
    <col min="1" max="1" width="10.44140625" style="54" customWidth="1"/>
    <col min="10" max="10" width="10.44140625" customWidth="1"/>
    <col min="13" max="13" width="9.88671875" customWidth="1"/>
  </cols>
  <sheetData>
    <row r="1" spans="1:14" s="3" customFormat="1" ht="20.100000000000001" customHeight="1" x14ac:dyDescent="0.25">
      <c r="A1" s="2" t="s">
        <v>18</v>
      </c>
    </row>
    <row r="2" spans="1:14" s="3" customFormat="1" ht="20.100000000000001" customHeight="1" thickBot="1" x14ac:dyDescent="0.3">
      <c r="A2" s="4" t="s">
        <v>20</v>
      </c>
      <c r="N2" s="5"/>
    </row>
    <row r="3" spans="1:14" s="3" customFormat="1" ht="20.100000000000001" customHeight="1" thickBot="1" x14ac:dyDescent="0.3">
      <c r="A3" s="4"/>
      <c r="B3" s="4"/>
      <c r="C3" s="6" t="s">
        <v>0</v>
      </c>
      <c r="D3" s="1">
        <v>3</v>
      </c>
      <c r="E3" s="3" t="s">
        <v>1</v>
      </c>
      <c r="J3" s="62" t="s">
        <v>34</v>
      </c>
      <c r="K3" s="63"/>
      <c r="L3" s="63"/>
      <c r="M3" s="64"/>
    </row>
    <row r="4" spans="1:14" ht="20.100000000000001" customHeight="1" thickBot="1" x14ac:dyDescent="0.3">
      <c r="A4" s="7"/>
      <c r="B4" s="7"/>
      <c r="C4" s="8"/>
      <c r="J4" s="65" t="s">
        <v>19</v>
      </c>
      <c r="K4" s="66"/>
      <c r="L4" s="66"/>
      <c r="M4" s="67"/>
    </row>
    <row r="5" spans="1:14" ht="20.100000000000001" customHeight="1" thickBot="1" x14ac:dyDescent="0.3">
      <c r="A5" s="9" t="s">
        <v>21</v>
      </c>
      <c r="B5" s="59" t="s">
        <v>2</v>
      </c>
      <c r="C5" s="60"/>
      <c r="D5" s="60"/>
      <c r="E5" s="60"/>
      <c r="F5" s="60"/>
      <c r="G5" s="60"/>
      <c r="H5" s="61"/>
      <c r="J5" s="10" t="s">
        <v>3</v>
      </c>
      <c r="K5" s="11" t="s">
        <v>15</v>
      </c>
      <c r="L5" s="11" t="s">
        <v>16</v>
      </c>
      <c r="M5" s="12" t="s">
        <v>17</v>
      </c>
    </row>
    <row r="6" spans="1:14" s="17" customFormat="1" ht="20.100000000000001" customHeight="1" thickBot="1" x14ac:dyDescent="0.3">
      <c r="A6" s="13" t="s">
        <v>22</v>
      </c>
      <c r="B6" s="14">
        <v>5</v>
      </c>
      <c r="C6" s="15">
        <v>7.5</v>
      </c>
      <c r="D6" s="15">
        <v>10</v>
      </c>
      <c r="E6" s="15">
        <v>12.5</v>
      </c>
      <c r="F6" s="15">
        <v>15</v>
      </c>
      <c r="G6" s="15">
        <v>17.5</v>
      </c>
      <c r="H6" s="16">
        <v>20</v>
      </c>
      <c r="J6" s="18" t="s">
        <v>4</v>
      </c>
      <c r="K6" s="19">
        <v>1.6</v>
      </c>
      <c r="L6" s="19">
        <v>1.6</v>
      </c>
      <c r="M6" s="20">
        <f>(K6+L6)/2</f>
        <v>1.6</v>
      </c>
    </row>
    <row r="7" spans="1:14" s="3" customFormat="1" ht="20.100000000000001" customHeight="1" x14ac:dyDescent="0.25">
      <c r="A7" s="21">
        <v>5</v>
      </c>
      <c r="B7" s="22">
        <f>IF(($A7-$D$3)/B$6*1000&gt;0,($A7-$D$3)/B$6*1000,"-")</f>
        <v>400</v>
      </c>
      <c r="C7" s="22">
        <f t="shared" ref="C7:H22" si="0">IF(($A7-$D$3)/C$6*1000&gt;0,($A7-$D$3)/C$6*1000,"-")</f>
        <v>266.66666666666669</v>
      </c>
      <c r="D7" s="22">
        <f t="shared" si="0"/>
        <v>200</v>
      </c>
      <c r="E7" s="22">
        <f t="shared" si="0"/>
        <v>160</v>
      </c>
      <c r="F7" s="22">
        <f t="shared" si="0"/>
        <v>133.33333333333334</v>
      </c>
      <c r="G7" s="22">
        <f t="shared" si="0"/>
        <v>114.28571428571428</v>
      </c>
      <c r="H7" s="22">
        <f t="shared" si="0"/>
        <v>100</v>
      </c>
      <c r="J7" s="23" t="s">
        <v>5</v>
      </c>
      <c r="K7" s="24">
        <v>1.63</v>
      </c>
      <c r="L7" s="24">
        <v>2.0299999999999998</v>
      </c>
      <c r="M7" s="25">
        <f t="shared" ref="M7" si="1">(K7+L7)/2</f>
        <v>1.8299999999999998</v>
      </c>
    </row>
    <row r="8" spans="1:14" s="3" customFormat="1" ht="20.100000000000001" customHeight="1" x14ac:dyDescent="0.25">
      <c r="A8" s="21">
        <v>6</v>
      </c>
      <c r="B8" s="22">
        <f t="shared" ref="B8:B22" si="2">IF(($A8-$D$3)/B$6*1000&gt;0,($A8-$D$3)/B$6*1000,"-")</f>
        <v>600</v>
      </c>
      <c r="C8" s="22">
        <f t="shared" si="0"/>
        <v>400</v>
      </c>
      <c r="D8" s="22">
        <f t="shared" si="0"/>
        <v>300</v>
      </c>
      <c r="E8" s="22">
        <f>IF(($A8-$D$3)/E$6*1000&gt;0,($A8-$D$3)/E$6*1000,"-")</f>
        <v>240</v>
      </c>
      <c r="F8" s="22">
        <f t="shared" si="0"/>
        <v>200</v>
      </c>
      <c r="G8" s="22">
        <f t="shared" si="0"/>
        <v>171.42857142857142</v>
      </c>
      <c r="H8" s="22">
        <f t="shared" si="0"/>
        <v>150</v>
      </c>
      <c r="J8" s="26" t="s">
        <v>6</v>
      </c>
      <c r="K8" s="27">
        <v>2.0299999999999998</v>
      </c>
      <c r="L8" s="27">
        <v>2.1</v>
      </c>
      <c r="M8" s="28">
        <f t="shared" ref="M8" si="3">(K8+L8)/2</f>
        <v>2.0649999999999999</v>
      </c>
    </row>
    <row r="9" spans="1:14" s="3" customFormat="1" ht="20.100000000000001" customHeight="1" x14ac:dyDescent="0.25">
      <c r="A9" s="21">
        <v>7</v>
      </c>
      <c r="B9" s="22">
        <f t="shared" si="2"/>
        <v>800</v>
      </c>
      <c r="C9" s="22">
        <f t="shared" si="0"/>
        <v>533.33333333333337</v>
      </c>
      <c r="D9" s="22">
        <f t="shared" si="0"/>
        <v>400</v>
      </c>
      <c r="E9" s="22">
        <f t="shared" si="0"/>
        <v>320</v>
      </c>
      <c r="F9" s="22">
        <f>IF(($A9-$D$3)/F$6*1000&gt;0,($A9-$D$3)/F$6*1000,"-")</f>
        <v>266.66666666666669</v>
      </c>
      <c r="G9" s="22">
        <f t="shared" si="0"/>
        <v>228.57142857142856</v>
      </c>
      <c r="H9" s="22">
        <f t="shared" si="0"/>
        <v>200</v>
      </c>
      <c r="J9" s="29" t="s">
        <v>7</v>
      </c>
      <c r="K9" s="30">
        <v>2.1</v>
      </c>
      <c r="L9" s="30">
        <v>2.1800000000000002</v>
      </c>
      <c r="M9" s="31">
        <f t="shared" ref="M9" si="4">(K9+L9)/2</f>
        <v>2.14</v>
      </c>
    </row>
    <row r="10" spans="1:14" s="3" customFormat="1" ht="20.100000000000001" customHeight="1" x14ac:dyDescent="0.25">
      <c r="A10" s="21">
        <v>8</v>
      </c>
      <c r="B10" s="22">
        <f t="shared" si="2"/>
        <v>1000</v>
      </c>
      <c r="C10" s="22">
        <f t="shared" si="0"/>
        <v>666.66666666666663</v>
      </c>
      <c r="D10" s="22">
        <f t="shared" si="0"/>
        <v>500</v>
      </c>
      <c r="E10" s="22">
        <f t="shared" si="0"/>
        <v>400</v>
      </c>
      <c r="F10" s="22">
        <f t="shared" si="0"/>
        <v>333.33333333333331</v>
      </c>
      <c r="G10" s="22">
        <f t="shared" si="0"/>
        <v>285.71428571428572</v>
      </c>
      <c r="H10" s="22">
        <f t="shared" si="0"/>
        <v>250</v>
      </c>
      <c r="J10" s="32" t="s">
        <v>8</v>
      </c>
      <c r="K10" s="33">
        <v>1.9</v>
      </c>
      <c r="L10" s="33">
        <v>4</v>
      </c>
      <c r="M10" s="34">
        <f t="shared" ref="M10" si="5">(K10+L10)/2</f>
        <v>2.95</v>
      </c>
    </row>
    <row r="11" spans="1:14" s="3" customFormat="1" ht="20.100000000000001" customHeight="1" x14ac:dyDescent="0.25">
      <c r="A11" s="21">
        <v>9</v>
      </c>
      <c r="B11" s="22">
        <f t="shared" si="2"/>
        <v>1200</v>
      </c>
      <c r="C11" s="22">
        <f t="shared" si="0"/>
        <v>800</v>
      </c>
      <c r="D11" s="22">
        <f t="shared" si="0"/>
        <v>600</v>
      </c>
      <c r="E11" s="22">
        <f t="shared" si="0"/>
        <v>480</v>
      </c>
      <c r="F11" s="22">
        <f t="shared" si="0"/>
        <v>400</v>
      </c>
      <c r="G11" s="22">
        <f t="shared" si="0"/>
        <v>342.85714285714283</v>
      </c>
      <c r="H11" s="22">
        <f t="shared" si="0"/>
        <v>300</v>
      </c>
      <c r="J11" s="35" t="s">
        <v>9</v>
      </c>
      <c r="K11" s="36">
        <v>2.48</v>
      </c>
      <c r="L11" s="36">
        <v>3.7</v>
      </c>
      <c r="M11" s="37">
        <f t="shared" ref="M11" si="6">(K11+L11)/2</f>
        <v>3.09</v>
      </c>
    </row>
    <row r="12" spans="1:14" s="3" customFormat="1" ht="20.100000000000001" customHeight="1" x14ac:dyDescent="0.25">
      <c r="A12" s="21">
        <v>10</v>
      </c>
      <c r="B12" s="22">
        <f t="shared" si="2"/>
        <v>1400</v>
      </c>
      <c r="C12" s="22">
        <f t="shared" si="0"/>
        <v>933.33333333333337</v>
      </c>
      <c r="D12" s="22">
        <f t="shared" si="0"/>
        <v>700</v>
      </c>
      <c r="E12" s="22">
        <f t="shared" si="0"/>
        <v>560</v>
      </c>
      <c r="F12" s="22">
        <f t="shared" si="0"/>
        <v>466.66666666666669</v>
      </c>
      <c r="G12" s="22">
        <f t="shared" si="0"/>
        <v>400</v>
      </c>
      <c r="H12" s="22">
        <f t="shared" si="0"/>
        <v>350</v>
      </c>
      <c r="J12" s="38" t="s">
        <v>10</v>
      </c>
      <c r="K12" s="39">
        <v>2.76</v>
      </c>
      <c r="L12" s="39">
        <v>4</v>
      </c>
      <c r="M12" s="40">
        <f t="shared" ref="M12" si="7">(K12+L12)/2</f>
        <v>3.38</v>
      </c>
    </row>
    <row r="13" spans="1:14" s="3" customFormat="1" ht="20.100000000000001" customHeight="1" x14ac:dyDescent="0.25">
      <c r="A13" s="21">
        <v>11</v>
      </c>
      <c r="B13" s="22">
        <f t="shared" si="2"/>
        <v>1600</v>
      </c>
      <c r="C13" s="22">
        <f t="shared" si="0"/>
        <v>1066.6666666666667</v>
      </c>
      <c r="D13" s="22">
        <f t="shared" si="0"/>
        <v>800</v>
      </c>
      <c r="E13" s="22">
        <f t="shared" si="0"/>
        <v>640</v>
      </c>
      <c r="F13" s="22">
        <f t="shared" si="0"/>
        <v>533.33333333333337</v>
      </c>
      <c r="G13" s="22">
        <f t="shared" si="0"/>
        <v>457.14285714285711</v>
      </c>
      <c r="H13" s="22">
        <f t="shared" si="0"/>
        <v>400</v>
      </c>
      <c r="J13" s="41" t="s">
        <v>11</v>
      </c>
      <c r="K13" s="42">
        <v>2.48</v>
      </c>
      <c r="L13" s="42">
        <v>3.7</v>
      </c>
      <c r="M13" s="43">
        <f t="shared" ref="M13" si="8">(K13+L13)/2</f>
        <v>3.09</v>
      </c>
    </row>
    <row r="14" spans="1:14" s="3" customFormat="1" ht="20.100000000000001" customHeight="1" x14ac:dyDescent="0.25">
      <c r="A14" s="21">
        <v>12</v>
      </c>
      <c r="B14" s="22">
        <f t="shared" si="2"/>
        <v>1800</v>
      </c>
      <c r="C14" s="22">
        <f t="shared" si="0"/>
        <v>1200</v>
      </c>
      <c r="D14" s="22">
        <f t="shared" si="0"/>
        <v>900</v>
      </c>
      <c r="E14" s="22">
        <f t="shared" si="0"/>
        <v>720</v>
      </c>
      <c r="F14" s="22">
        <f t="shared" si="0"/>
        <v>600</v>
      </c>
      <c r="G14" s="22">
        <f t="shared" si="0"/>
        <v>514.28571428571422</v>
      </c>
      <c r="H14" s="22">
        <f t="shared" si="0"/>
        <v>450</v>
      </c>
      <c r="J14" s="44" t="s">
        <v>12</v>
      </c>
      <c r="K14" s="45">
        <v>3.1</v>
      </c>
      <c r="L14" s="45">
        <v>4.4000000000000004</v>
      </c>
      <c r="M14" s="46">
        <f t="shared" ref="M14" si="9">(K14+L14)/2</f>
        <v>3.75</v>
      </c>
    </row>
    <row r="15" spans="1:14" s="3" customFormat="1" ht="20.100000000000001" customHeight="1" x14ac:dyDescent="0.25">
      <c r="A15" s="21">
        <v>13</v>
      </c>
      <c r="B15" s="22">
        <f t="shared" si="2"/>
        <v>2000</v>
      </c>
      <c r="C15" s="22">
        <f t="shared" si="0"/>
        <v>1333.3333333333333</v>
      </c>
      <c r="D15" s="22">
        <f t="shared" si="0"/>
        <v>1000</v>
      </c>
      <c r="E15" s="22">
        <f t="shared" si="0"/>
        <v>800</v>
      </c>
      <c r="F15" s="22">
        <f t="shared" si="0"/>
        <v>666.66666666666663</v>
      </c>
      <c r="G15" s="22">
        <f t="shared" si="0"/>
        <v>571.42857142857144</v>
      </c>
      <c r="H15" s="22">
        <f t="shared" si="0"/>
        <v>500</v>
      </c>
      <c r="J15" s="47" t="s">
        <v>13</v>
      </c>
      <c r="K15" s="48">
        <v>3.3</v>
      </c>
      <c r="L15" s="48">
        <v>3.3</v>
      </c>
      <c r="M15" s="49">
        <f t="shared" ref="M15" si="10">(K15+L15)/2</f>
        <v>3.3</v>
      </c>
    </row>
    <row r="16" spans="1:14" s="3" customFormat="1" ht="20.100000000000001" customHeight="1" thickBot="1" x14ac:dyDescent="0.3">
      <c r="A16" s="21">
        <v>14</v>
      </c>
      <c r="B16" s="22">
        <f t="shared" si="2"/>
        <v>2200</v>
      </c>
      <c r="C16" s="22">
        <f t="shared" si="0"/>
        <v>1466.6666666666665</v>
      </c>
      <c r="D16" s="22">
        <f t="shared" si="0"/>
        <v>1100</v>
      </c>
      <c r="E16" s="22">
        <f t="shared" si="0"/>
        <v>880</v>
      </c>
      <c r="F16" s="22">
        <f t="shared" si="0"/>
        <v>733.33333333333326</v>
      </c>
      <c r="G16" s="22">
        <f t="shared" si="0"/>
        <v>628.57142857142856</v>
      </c>
      <c r="H16" s="22">
        <f t="shared" si="0"/>
        <v>550</v>
      </c>
      <c r="J16" s="50" t="s">
        <v>14</v>
      </c>
      <c r="K16" s="51">
        <v>2.8</v>
      </c>
      <c r="L16" s="51">
        <v>3.5</v>
      </c>
      <c r="M16" s="52">
        <f t="shared" ref="M16" si="11">(K16+L16)/2</f>
        <v>3.15</v>
      </c>
    </row>
    <row r="17" spans="1:10" s="3" customFormat="1" ht="20.100000000000001" customHeight="1" x14ac:dyDescent="0.25">
      <c r="A17" s="21">
        <v>15</v>
      </c>
      <c r="B17" s="22">
        <f t="shared" si="2"/>
        <v>2400</v>
      </c>
      <c r="C17" s="22">
        <f t="shared" si="0"/>
        <v>1600</v>
      </c>
      <c r="D17" s="22">
        <f t="shared" si="0"/>
        <v>1200</v>
      </c>
      <c r="E17" s="22">
        <f t="shared" si="0"/>
        <v>960</v>
      </c>
      <c r="F17" s="22">
        <f t="shared" si="0"/>
        <v>800</v>
      </c>
      <c r="G17" s="22">
        <f t="shared" si="0"/>
        <v>685.71428571428567</v>
      </c>
      <c r="H17" s="22">
        <f t="shared" si="0"/>
        <v>600</v>
      </c>
    </row>
    <row r="18" spans="1:10" s="3" customFormat="1" ht="20.100000000000001" customHeight="1" x14ac:dyDescent="0.25">
      <c r="A18" s="21">
        <v>16</v>
      </c>
      <c r="B18" s="22">
        <f t="shared" si="2"/>
        <v>2600</v>
      </c>
      <c r="C18" s="22">
        <f t="shared" si="0"/>
        <v>1733.3333333333335</v>
      </c>
      <c r="D18" s="22">
        <f t="shared" si="0"/>
        <v>1300</v>
      </c>
      <c r="E18" s="22">
        <f t="shared" si="0"/>
        <v>1040</v>
      </c>
      <c r="F18" s="22">
        <f t="shared" si="0"/>
        <v>866.66666666666674</v>
      </c>
      <c r="G18" s="22">
        <f t="shared" si="0"/>
        <v>742.85714285714289</v>
      </c>
      <c r="H18" s="22">
        <f t="shared" si="0"/>
        <v>650</v>
      </c>
      <c r="J18" s="3" t="s">
        <v>23</v>
      </c>
    </row>
    <row r="19" spans="1:10" s="3" customFormat="1" ht="20.100000000000001" customHeight="1" x14ac:dyDescent="0.25">
      <c r="A19" s="21">
        <v>17</v>
      </c>
      <c r="B19" s="22">
        <f t="shared" si="2"/>
        <v>2800</v>
      </c>
      <c r="C19" s="22">
        <f t="shared" si="0"/>
        <v>1866.6666666666667</v>
      </c>
      <c r="D19" s="22">
        <f t="shared" si="0"/>
        <v>1400</v>
      </c>
      <c r="E19" s="22">
        <f t="shared" si="0"/>
        <v>1120</v>
      </c>
      <c r="F19" s="22">
        <f t="shared" si="0"/>
        <v>933.33333333333337</v>
      </c>
      <c r="G19" s="22">
        <f t="shared" si="0"/>
        <v>800</v>
      </c>
      <c r="H19" s="22">
        <f t="shared" si="0"/>
        <v>700</v>
      </c>
      <c r="J19" s="3" t="s">
        <v>24</v>
      </c>
    </row>
    <row r="20" spans="1:10" s="3" customFormat="1" ht="20.100000000000001" customHeight="1" x14ac:dyDescent="0.25">
      <c r="A20" s="21">
        <v>18</v>
      </c>
      <c r="B20" s="22">
        <f t="shared" si="2"/>
        <v>3000</v>
      </c>
      <c r="C20" s="22">
        <f t="shared" si="0"/>
        <v>2000</v>
      </c>
      <c r="D20" s="22">
        <f t="shared" si="0"/>
        <v>1500</v>
      </c>
      <c r="E20" s="22">
        <f t="shared" si="0"/>
        <v>1200</v>
      </c>
      <c r="F20" s="22">
        <f t="shared" si="0"/>
        <v>1000</v>
      </c>
      <c r="G20" s="22">
        <f t="shared" si="0"/>
        <v>857.14285714285711</v>
      </c>
      <c r="H20" s="22">
        <f t="shared" si="0"/>
        <v>750</v>
      </c>
      <c r="J20" s="3" t="s">
        <v>25</v>
      </c>
    </row>
    <row r="21" spans="1:10" s="3" customFormat="1" ht="20.100000000000001" customHeight="1" x14ac:dyDescent="0.25">
      <c r="A21" s="21">
        <v>19</v>
      </c>
      <c r="B21" s="22">
        <f t="shared" si="2"/>
        <v>3200</v>
      </c>
      <c r="C21" s="22">
        <f t="shared" si="0"/>
        <v>2133.3333333333335</v>
      </c>
      <c r="D21" s="22">
        <f t="shared" si="0"/>
        <v>1600</v>
      </c>
      <c r="E21" s="22">
        <f t="shared" si="0"/>
        <v>1280</v>
      </c>
      <c r="F21" s="22">
        <f t="shared" si="0"/>
        <v>1066.6666666666667</v>
      </c>
      <c r="G21" s="22">
        <f t="shared" si="0"/>
        <v>914.28571428571422</v>
      </c>
      <c r="H21" s="22">
        <f t="shared" si="0"/>
        <v>800</v>
      </c>
      <c r="J21" s="3" t="s">
        <v>26</v>
      </c>
    </row>
    <row r="22" spans="1:10" s="3" customFormat="1" ht="20.100000000000001" customHeight="1" thickBot="1" x14ac:dyDescent="0.3">
      <c r="A22" s="53">
        <v>20</v>
      </c>
      <c r="B22" s="22">
        <f t="shared" si="2"/>
        <v>3400</v>
      </c>
      <c r="C22" s="22">
        <f t="shared" si="0"/>
        <v>2266.6666666666665</v>
      </c>
      <c r="D22" s="22">
        <f t="shared" si="0"/>
        <v>1700</v>
      </c>
      <c r="E22" s="22">
        <f t="shared" si="0"/>
        <v>1360</v>
      </c>
      <c r="F22" s="22">
        <f t="shared" si="0"/>
        <v>1133.3333333333333</v>
      </c>
      <c r="G22" s="22">
        <f t="shared" si="0"/>
        <v>971.42857142857144</v>
      </c>
      <c r="H22" s="22">
        <f t="shared" si="0"/>
        <v>850</v>
      </c>
      <c r="J22" s="3" t="s">
        <v>27</v>
      </c>
    </row>
    <row r="24" spans="1:10" x14ac:dyDescent="0.25">
      <c r="A24" s="7" t="s">
        <v>28</v>
      </c>
      <c r="B24" s="54"/>
      <c r="C24" s="54"/>
      <c r="D24" s="54"/>
      <c r="J24" t="s">
        <v>35</v>
      </c>
    </row>
    <row r="25" spans="1:10" x14ac:dyDescent="0.25">
      <c r="A25" s="7" t="s">
        <v>29</v>
      </c>
      <c r="B25" s="54"/>
      <c r="C25" s="54"/>
      <c r="D25" s="54"/>
      <c r="J25" t="s">
        <v>36</v>
      </c>
    </row>
    <row r="26" spans="1:10" x14ac:dyDescent="0.25">
      <c r="A26" s="7"/>
      <c r="B26" s="54"/>
      <c r="C26" s="54"/>
      <c r="D26" s="54"/>
      <c r="J26" t="s">
        <v>37</v>
      </c>
    </row>
    <row r="27" spans="1:10" x14ac:dyDescent="0.25">
      <c r="A27" t="s">
        <v>33</v>
      </c>
      <c r="B27" s="54"/>
      <c r="C27" s="54"/>
      <c r="D27" s="54"/>
      <c r="E27" s="54"/>
      <c r="F27" s="55" t="s">
        <v>30</v>
      </c>
      <c r="G27" s="56" t="s">
        <v>31</v>
      </c>
      <c r="H27" s="57" t="s">
        <v>32</v>
      </c>
      <c r="J27" t="s">
        <v>38</v>
      </c>
    </row>
    <row r="28" spans="1:10" x14ac:dyDescent="0.25">
      <c r="A28"/>
      <c r="B28" s="54"/>
      <c r="C28" s="54"/>
      <c r="D28" s="54"/>
    </row>
    <row r="29" spans="1:10" x14ac:dyDescent="0.25">
      <c r="A29"/>
      <c r="B29" s="58"/>
      <c r="C29" s="58"/>
      <c r="D29" s="58"/>
    </row>
    <row r="30" spans="1:10" x14ac:dyDescent="0.25">
      <c r="A30"/>
      <c r="B30" s="58"/>
      <c r="C30" s="58"/>
      <c r="D30" s="58"/>
    </row>
    <row r="31" spans="1:10" x14ac:dyDescent="0.25">
      <c r="A31"/>
      <c r="B31" s="58"/>
      <c r="C31" s="58"/>
      <c r="D31" s="58"/>
    </row>
    <row r="32" spans="1:10" x14ac:dyDescent="0.25">
      <c r="A32"/>
      <c r="B32" s="58"/>
      <c r="C32" s="58"/>
      <c r="D32" s="58"/>
    </row>
    <row r="33" spans="1:4" x14ac:dyDescent="0.25">
      <c r="A33"/>
      <c r="B33" s="58"/>
      <c r="C33" s="58"/>
      <c r="D33" s="58"/>
    </row>
    <row r="34" spans="1:4" x14ac:dyDescent="0.25">
      <c r="A34"/>
      <c r="B34" s="58"/>
      <c r="C34" s="58"/>
      <c r="D34" s="58"/>
    </row>
    <row r="35" spans="1:4" x14ac:dyDescent="0.25">
      <c r="A35"/>
      <c r="B35" s="58"/>
      <c r="C35" s="58"/>
      <c r="D35" s="58"/>
    </row>
    <row r="36" spans="1:4" x14ac:dyDescent="0.25">
      <c r="A36"/>
      <c r="B36" s="58"/>
      <c r="C36" s="58"/>
      <c r="D36" s="58"/>
    </row>
    <row r="37" spans="1:4" x14ac:dyDescent="0.25">
      <c r="A37"/>
      <c r="B37" s="58"/>
      <c r="C37" s="58"/>
      <c r="D37" s="58"/>
    </row>
    <row r="38" spans="1:4" x14ac:dyDescent="0.25">
      <c r="A38"/>
      <c r="B38" s="58"/>
      <c r="C38" s="58"/>
      <c r="D38" s="58"/>
    </row>
    <row r="39" spans="1:4" x14ac:dyDescent="0.25">
      <c r="A39"/>
      <c r="B39" s="58"/>
      <c r="C39" s="58"/>
      <c r="D39" s="58"/>
    </row>
    <row r="40" spans="1:4" x14ac:dyDescent="0.25">
      <c r="A40"/>
      <c r="B40" s="58"/>
      <c r="C40" s="58"/>
      <c r="D40" s="58"/>
    </row>
    <row r="41" spans="1:4" x14ac:dyDescent="0.25">
      <c r="A41"/>
      <c r="B41" s="58"/>
      <c r="C41" s="58"/>
      <c r="D41" s="58"/>
    </row>
    <row r="42" spans="1:4" x14ac:dyDescent="0.25">
      <c r="A42"/>
      <c r="B42" s="58"/>
      <c r="C42" s="58"/>
      <c r="D42" s="58"/>
    </row>
    <row r="43" spans="1:4" x14ac:dyDescent="0.25">
      <c r="A43"/>
      <c r="B43" s="58"/>
      <c r="C43" s="58"/>
      <c r="D43" s="58"/>
    </row>
    <row r="44" spans="1:4" x14ac:dyDescent="0.25">
      <c r="A44"/>
      <c r="B44" s="58"/>
      <c r="C44" s="58"/>
      <c r="D44" s="58"/>
    </row>
    <row r="45" spans="1:4" x14ac:dyDescent="0.25">
      <c r="A45"/>
      <c r="B45" s="58"/>
      <c r="C45" s="58"/>
      <c r="D45" s="58"/>
    </row>
    <row r="46" spans="1:4" x14ac:dyDescent="0.25">
      <c r="A46"/>
      <c r="B46" s="58"/>
      <c r="C46" s="58"/>
      <c r="D46" s="58"/>
    </row>
    <row r="47" spans="1:4" x14ac:dyDescent="0.25">
      <c r="A47"/>
      <c r="B47" s="58"/>
      <c r="C47" s="58"/>
      <c r="D47" s="58"/>
    </row>
    <row r="48" spans="1:4" x14ac:dyDescent="0.25">
      <c r="A48"/>
      <c r="B48" s="58"/>
      <c r="C48" s="58"/>
      <c r="D48" s="58"/>
    </row>
    <row r="49" spans="1:4" x14ac:dyDescent="0.25">
      <c r="A49"/>
      <c r="B49" s="58"/>
      <c r="C49" s="58"/>
      <c r="D49" s="58"/>
    </row>
  </sheetData>
  <sheetProtection algorithmName="SHA-512" hashValue="MSxmsHcyB2PQfii+Nc7CW8935FUFqvOlgH3N908kRDzmhMe99aSAVwLrWibQbw0UL0m8fPFBXdR7FLZzTPB/bA==" saltValue="llm58wUjGsdS3osBEQpR3Q==" spinCount="100000" sheet="1" objects="1" scenarios="1"/>
  <mergeCells count="3">
    <mergeCell ref="B5:H5"/>
    <mergeCell ref="J3:M3"/>
    <mergeCell ref="J4:M4"/>
  </mergeCells>
  <conditionalFormatting sqref="B7:H22">
    <cfRule type="cellIs" dxfId="3" priority="1" stopIfTrue="1" operator="greaterThan">
      <formula>0.5/(B$6*0.001*B$6*0.001)</formula>
    </cfRule>
    <cfRule type="cellIs" dxfId="2" priority="2" stopIfTrue="1" operator="greaterThan">
      <formula>0.125/(B$6*0.001*B$6*0.001)</formula>
    </cfRule>
    <cfRule type="cellIs" dxfId="1" priority="4" stopIfTrue="1" operator="greaterThan">
      <formula>0.0625/(B$6*0.001*B$6*0.001)</formula>
    </cfRule>
    <cfRule type="cellIs" dxfId="0" priority="5" stopIfTrue="1" operator="equal">
      <formula>"-"</formula>
    </cfRule>
  </conditionalFormatting>
  <printOptions horizontalCentered="1" verticalCentered="1"/>
  <pageMargins left="0.5" right="0.5" top="0.5" bottom="0.5" header="0.5" footer="0.5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Osborn</dc:creator>
  <cp:lastModifiedBy>James Osborn</cp:lastModifiedBy>
  <dcterms:created xsi:type="dcterms:W3CDTF">2013-11-25T14:13:06Z</dcterms:created>
  <dcterms:modified xsi:type="dcterms:W3CDTF">2025-07-31T03:31:08Z</dcterms:modified>
</cp:coreProperties>
</file>